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0" windowWidth="20730" windowHeight="1068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Лист1!$A$1:$E$127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C74" i="1" l="1"/>
  <c r="E10" i="1"/>
  <c r="E49" i="1" l="1"/>
  <c r="D14" i="1"/>
  <c r="E58" i="1" l="1"/>
  <c r="E72" i="1" l="1"/>
  <c r="E24" i="1"/>
  <c r="E25" i="1"/>
  <c r="E29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2" i="1" l="1"/>
  <c r="E13" i="1"/>
  <c r="E30" i="1" l="1"/>
  <c r="C114" i="1" l="1"/>
  <c r="D114" i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88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8" i="1" l="1"/>
  <c r="C118" i="1"/>
  <c r="E120" i="1"/>
  <c r="E119" i="1"/>
  <c r="E117" i="1"/>
  <c r="D116" i="1"/>
  <c r="C116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D85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8" i="1"/>
  <c r="E6" i="1"/>
  <c r="E5" i="1"/>
  <c r="C121" i="1" l="1"/>
  <c r="D121" i="1"/>
  <c r="E116" i="1"/>
  <c r="E118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E14" i="1"/>
  <c r="D122" i="1" l="1"/>
  <c r="C122" i="1"/>
  <c r="C128" i="1"/>
  <c r="D128" i="1"/>
  <c r="E121" i="1"/>
  <c r="E74" i="1"/>
  <c r="E47" i="1"/>
</calcChain>
</file>

<file path=xl/sharedStrings.xml><?xml version="1.0" encoding="utf-8"?>
<sst xmlns="http://schemas.openxmlformats.org/spreadsheetml/2006/main" count="662" uniqueCount="352">
  <si>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</si>
  <si>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</si>
  <si>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</si>
  <si>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</si>
  <si>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</si>
  <si>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</si>
  <si>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</si>
  <si>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</si>
  <si>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</si>
  <si>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</si>
  <si>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</si>
  <si>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</si>
  <si>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</si>
  <si>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</si>
  <si>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</si>
  <si>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</si>
  <si>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</si>
  <si>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</si>
  <si>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</si>
  <si>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</si>
  <si>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</si>
  <si>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</si>
  <si>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</si>
  <si>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</si>
  <si>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</si>
  <si>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</si>
  <si>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</si>
  <si>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</si>
  <si>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</si>
  <si>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</si>
  <si>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</si>
  <si>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</si>
  <si>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</si>
  <si>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</si>
  <si>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</si>
  <si>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</si>
  <si>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</si>
  <si>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</si>
  <si>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</si>
  <si>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</si>
  <si>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</si>
  <si>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</si>
  <si>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</si>
  <si>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</si>
  <si>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</si>
  <si>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</si>
  <si>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</si>
  <si>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</si>
  <si>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</si>
  <si>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</si>
  <si>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</si>
  <si>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</si>
  <si>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</si>
  <si>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</si>
  <si>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</si>
  <si>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</si>
  <si>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</si>
  <si>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</si>
  <si>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</si>
  <si>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</si>
  <si>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</si>
  <si>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</si>
  <si>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</si>
  <si>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</si>
  <si>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</si>
  <si>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</si>
  <si>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</si>
  <si>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</si>
  <si>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</si>
  <si>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</si>
  <si>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</si>
  <si>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</si>
  <si>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</si>
  <si>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</si>
  <si>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</si>
  <si>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</si>
  <si>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</si>
  <si>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</si>
  <si>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</si>
  <si>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</si>
  <si>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</si>
  <si>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</si>
  <si>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</si>
  <si>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</si>
  <si>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</si>
  <si>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</si>
  <si>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</si>
  <si>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</si>
  <si>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</si>
  <si>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</si>
  <si>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</si>
  <si>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</si>
  <si>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</si>
  <si>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</si>
  <si>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</si>
  <si>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</si>
  <si>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</si>
  <si>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</si>
  <si>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</si>
  <si>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</si>
  <si>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</si>
  <si>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</si>
  <si>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</si>
  <si>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</si>
  <si>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</si>
  <si>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</si>
  <si>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</si>
  <si>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</si>
  <si>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</si>
  <si>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</si>
  <si>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</si>
  <si>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</si>
  <si>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</si>
  <si>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</si>
  <si>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</si>
  <si>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</si>
  <si>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</si>
  <si>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</si>
  <si>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</si>
  <si>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</si>
  <si>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</si>
  <si>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</si>
  <si>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</si>
  <si>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</si>
  <si>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</si>
  <si>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</si>
  <si>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</si>
  <si>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</si>
  <si>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</si>
  <si>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</si>
  <si>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</si>
  <si>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</si>
  <si>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</si>
  <si>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</si>
  <si>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</si>
  <si>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</si>
  <si>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</si>
  <si>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</si>
  <si>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</si>
  <si>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</si>
  <si>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</si>
  <si>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</si>
  <si>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</si>
  <si>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</si>
  <si>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</si>
  <si>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</si>
  <si>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</si>
  <si>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</si>
  <si>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</si>
  <si>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</si>
  <si>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</si>
  <si>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</si>
  <si>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</si>
  <si>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</si>
  <si>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</si>
  <si>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</si>
  <si>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</si>
  <si>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</si>
  <si>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</si>
  <si>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</si>
  <si>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</si>
  <si>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</si>
  <si>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</si>
  <si>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</si>
  <si>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</si>
  <si>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</si>
  <si>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</si>
  <si>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</si>
  <si>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</si>
  <si>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</si>
  <si>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</si>
  <si>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</si>
  <si>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</si>
  <si>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</si>
  <si>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</si>
  <si>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</si>
  <si>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</si>
  <si>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</si>
  <si>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</si>
  <si>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</si>
  <si>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</si>
  <si>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</si>
  <si>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</si>
  <si>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</si>
  <si>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</si>
  <si>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</si>
  <si>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</si>
  <si>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</si>
  <si>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</si>
  <si>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</si>
  <si>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</si>
  <si>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</si>
  <si>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</si>
  <si>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</si>
  <si>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</si>
  <si>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</si>
  <si>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</si>
  <si>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</si>
  <si>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</si>
  <si>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</si>
  <si>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</si>
  <si>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</si>
  <si>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</si>
  <si>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</si>
  <si>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</si>
  <si>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</si>
  <si>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</si>
  <si>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</si>
  <si>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</si>
  <si>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</si>
  <si>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</si>
  <si>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</si>
  <si>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</si>
  <si>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</si>
  <si>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</si>
  <si>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</si>
  <si>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</si>
  <si>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</si>
  <si>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</si>
  <si>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</si>
  <si>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</si>
  <si>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</si>
  <si>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</si>
  <si>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</si>
  <si>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</si>
  <si>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</si>
  <si>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</si>
  <si>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</si>
  <si>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</si>
  <si>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</si>
  <si>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</si>
  <si>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</si>
  <si>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</si>
  <si>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</si>
  <si>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</si>
  <si>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</si>
  <si>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</si>
  <si>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</si>
  <si>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</si>
  <si>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</si>
  <si>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</si>
  <si>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</si>
  <si>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</si>
  <si>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</si>
  <si>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</si>
  <si>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</si>
  <si>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</si>
  <si>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</si>
  <si>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</si>
  <si>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</si>
  <si>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</si>
  <si>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</si>
  <si>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</si>
  <si>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</si>
  <si>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</si>
  <si>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</si>
  <si>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</si>
  <si>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</si>
  <si>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</si>
  <si>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</si>
  <si>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</si>
  <si>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</si>
  <si>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</si>
  <si>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</si>
  <si>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</si>
  <si>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</si>
  <si>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</si>
  <si>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</si>
  <si>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</si>
  <si>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</si>
  <si>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</si>
  <si>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</si>
  <si>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</si>
  <si>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</si>
  <si>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</si>
  <si>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</si>
  <si>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</si>
  <si>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</si>
  <si>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</si>
  <si>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</si>
  <si>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</si>
  <si>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</si>
  <si>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</si>
  <si>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</si>
  <si>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</si>
  <si>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</si>
  <si>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</si>
  <si>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</si>
  <si>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</si>
  <si>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</si>
  <si>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</si>
  <si>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</si>
  <si>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</si>
  <si>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</si>
  <si>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</si>
  <si>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</si>
  <si>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</si>
  <si>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</si>
  <si>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</si>
  <si>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</si>
  <si>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</si>
  <si>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</si>
  <si>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</si>
  <si>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</si>
  <si>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</si>
  <si>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</si>
  <si>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</si>
  <si>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</si>
  <si>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</si>
  <si>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</si>
  <si>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</si>
  <si>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</si>
  <si>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</si>
  <si>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</si>
  <si>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</si>
  <si>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</si>
  <si>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</si>
  <si>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</si>
  <si>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</si>
  <si>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</si>
  <si>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</si>
  <si>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</si>
  <si>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</si>
  <si>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</si>
  <si>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</si>
  <si>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</si>
  <si>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</si>
  <si>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</si>
  <si>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</si>
  <si>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</si>
  <si>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</si>
  <si>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</si>
  <si>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</si>
  <si>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</si>
  <si>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</si>
  <si>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</si>
  <si>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</si>
  <si>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</si>
  <si>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</si>
  <si>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</si>
  <si>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</si>
  <si>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</si>
  <si>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</si>
  <si>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</si>
  <si>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</si>
  <si>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</si>
  <si>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</si>
  <si>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</si>
  <si>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</si>
  <si>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</si>
  <si>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районного бюджета на 01.11.2023 года</t>
  </si>
  <si>
    <t>Исполнено на 01.11.2023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</si>
</sst>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view="pageBreakPreview" topLeftCell="A48" zoomScale="70" zoomScaleNormal="90" zoomScaleSheetLayoutView="70" workbookViewId="0">
      <selection activeCell="D121" sqref="D121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350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330</v>
      </c>
      <c r="D3" s="11" t="s">
        <v>351</v>
      </c>
      <c r="E3" s="12" t="s">
        <v>329</v>
      </c>
      <c r="F3" s="13"/>
    </row>
    <row r="4" spans="1:6" x14ac:dyDescent="0.3">
      <c r="A4" s="8" t="s">
        <v>3</v>
      </c>
      <c r="B4" s="14"/>
      <c r="C4" s="52">
        <f>SUM(C5:C13)</f>
        <v>201324.10000000003</v>
      </c>
      <c r="D4" s="52">
        <f>SUM(D5:D13)</f>
        <v>159862.6</v>
      </c>
      <c r="E4" s="53">
        <f t="shared" ref="E4:E35" si="0">D4/C4*100</f>
        <v>79.405595256603647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120220.3</v>
      </c>
      <c r="E5" s="53">
        <f t="shared" si="0"/>
        <v>79.366901668338016</v>
      </c>
      <c r="F5" s="19"/>
    </row>
    <row r="6" spans="1:6" x14ac:dyDescent="0.3">
      <c r="A6" s="16" t="s">
        <v>6</v>
      </c>
      <c r="B6" s="17" t="s">
        <v>7</v>
      </c>
      <c r="C6" s="18">
        <v>40191.599999999999</v>
      </c>
      <c r="D6" s="20">
        <v>33848.800000000003</v>
      </c>
      <c r="E6" s="53">
        <f t="shared" si="0"/>
        <v>84.218592939818279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-212.6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145.5</v>
      </c>
      <c r="E8" s="53">
        <f t="shared" si="0"/>
        <v>60.348403152218999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2959.7</v>
      </c>
      <c r="E9" s="53">
        <f t="shared" si="0"/>
        <v>51.495432796868201</v>
      </c>
      <c r="F9" s="19"/>
    </row>
    <row r="10" spans="1:6" x14ac:dyDescent="0.3">
      <c r="A10" s="16" t="s">
        <v>133</v>
      </c>
      <c r="B10" s="17" t="s">
        <v>134</v>
      </c>
      <c r="C10" s="18">
        <v>-1126.4000000000001</v>
      </c>
      <c r="D10" s="18">
        <v>-1125.7</v>
      </c>
      <c r="E10" s="53">
        <f t="shared" si="0"/>
        <v>99.93785511363636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4026.6</v>
      </c>
      <c r="E11" s="53">
        <f>D11/C11*100</f>
        <v>83.953963554480637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SUM(C16:C46)</f>
        <v>16056.099999999999</v>
      </c>
      <c r="D14" s="54">
        <f>SUM(D15:D46)</f>
        <v>12962.300000000003</v>
      </c>
      <c r="E14" s="53">
        <f t="shared" si="0"/>
        <v>80.7313108413625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5470.7</v>
      </c>
      <c r="D16" s="20">
        <v>3574.6</v>
      </c>
      <c r="E16" s="53">
        <f>D16/C16*100</f>
        <v>65.340815617745434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2862.6</v>
      </c>
      <c r="E17" s="53">
        <f>D17/C17*100</f>
        <v>81.788571428571416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43.5</v>
      </c>
      <c r="D20" s="18">
        <v>43.5</v>
      </c>
      <c r="E20" s="53">
        <f t="shared" si="0"/>
        <v>100</v>
      </c>
      <c r="F20" s="22"/>
    </row>
    <row r="21" spans="1:6" x14ac:dyDescent="0.3">
      <c r="A21" s="16" t="s">
        <v>128</v>
      </c>
      <c r="B21" s="17" t="s">
        <v>129</v>
      </c>
      <c r="C21" s="23"/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78</v>
      </c>
      <c r="D22" s="24">
        <v>78</v>
      </c>
      <c r="E22" s="53">
        <f t="shared" ref="E22:E29" si="2">D22/C22*100</f>
        <v>100</v>
      </c>
      <c r="F22" s="22"/>
    </row>
    <row r="23" spans="1:6" x14ac:dyDescent="0.3">
      <c r="A23" s="16" t="s">
        <v>344</v>
      </c>
      <c r="B23" s="17" t="s">
        <v>335</v>
      </c>
      <c r="C23" s="23">
        <v>-5.7</v>
      </c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377</v>
      </c>
      <c r="E24" s="53">
        <f t="shared" si="2"/>
        <v>90.843373493975903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280</v>
      </c>
      <c r="D25" s="20">
        <v>205.7</v>
      </c>
      <c r="E25" s="53">
        <f t="shared" si="2"/>
        <v>73.464285714285722</v>
      </c>
      <c r="F25" s="22"/>
    </row>
    <row r="26" spans="1:6" ht="24.75" customHeight="1" x14ac:dyDescent="0.3">
      <c r="A26" s="16" t="s">
        <v>25</v>
      </c>
      <c r="B26" s="17" t="s">
        <v>211</v>
      </c>
      <c r="C26" s="18">
        <v>40.299999999999997</v>
      </c>
      <c r="D26" s="20">
        <v>40.299999999999997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/>
      <c r="F27" s="22"/>
    </row>
    <row r="28" spans="1:6" ht="36" customHeight="1" x14ac:dyDescent="0.3">
      <c r="A28" s="16" t="s">
        <v>341</v>
      </c>
      <c r="B28" s="17" t="s">
        <v>131</v>
      </c>
      <c r="C28" s="18">
        <v>428.1</v>
      </c>
      <c r="D28" s="20">
        <v>428.1</v>
      </c>
      <c r="E28" s="53"/>
      <c r="F28" s="22"/>
    </row>
    <row r="29" spans="1:6" ht="36" customHeight="1" x14ac:dyDescent="0.3">
      <c r="A29" s="16" t="s">
        <v>197</v>
      </c>
      <c r="B29" s="17" t="s">
        <v>194</v>
      </c>
      <c r="C29" s="18">
        <v>2.5</v>
      </c>
      <c r="D29" s="20">
        <v>4.9000000000000004</v>
      </c>
      <c r="E29" s="81">
        <f t="shared" si="2"/>
        <v>196.00000000000003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1495</v>
      </c>
      <c r="D30" s="20">
        <v>1097.7</v>
      </c>
      <c r="E30" s="53">
        <f t="shared" ref="E30" si="3">D30/C30*100</f>
        <v>73.424749163879596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793.7</v>
      </c>
      <c r="E32" s="53">
        <f t="shared" si="0"/>
        <v>84.033880359978824</v>
      </c>
      <c r="F32" s="22"/>
    </row>
    <row r="33" spans="1:6" ht="37.5" x14ac:dyDescent="0.3">
      <c r="A33" s="16" t="s">
        <v>346</v>
      </c>
      <c r="B33" s="17" t="s">
        <v>345</v>
      </c>
      <c r="C33" s="18">
        <v>1507</v>
      </c>
      <c r="D33" s="18">
        <v>1511.7</v>
      </c>
      <c r="E33" s="53"/>
      <c r="F33" s="22"/>
    </row>
    <row r="34" spans="1:6" ht="37.5" x14ac:dyDescent="0.3">
      <c r="A34" s="16" t="s">
        <v>339</v>
      </c>
      <c r="B34" s="17" t="s">
        <v>340</v>
      </c>
      <c r="C34" s="18">
        <v>35.799999999999997</v>
      </c>
      <c r="D34" s="18">
        <v>35.799999999999997</v>
      </c>
      <c r="E34" s="53"/>
      <c r="F34" s="22"/>
    </row>
    <row r="35" spans="1:6" ht="37.5" x14ac:dyDescent="0.3">
      <c r="A35" s="16" t="s">
        <v>342</v>
      </c>
      <c r="B35" s="17" t="s">
        <v>343</v>
      </c>
      <c r="C35" s="18">
        <v>844.4</v>
      </c>
      <c r="D35" s="18">
        <v>645.1</v>
      </c>
      <c r="E35" s="53">
        <f t="shared" si="0"/>
        <v>76.397441970630041</v>
      </c>
      <c r="F35" s="22"/>
    </row>
    <row r="36" spans="1:6" ht="21" customHeight="1" x14ac:dyDescent="0.3">
      <c r="A36" s="57" t="s">
        <v>178</v>
      </c>
      <c r="B36" s="17" t="s">
        <v>190</v>
      </c>
      <c r="C36" s="18">
        <v>247</v>
      </c>
      <c r="D36" s="18">
        <v>299.7</v>
      </c>
      <c r="E36" s="53">
        <v>0</v>
      </c>
      <c r="F36" s="22"/>
    </row>
    <row r="37" spans="1:6" ht="42" customHeight="1" x14ac:dyDescent="0.3">
      <c r="A37" s="25" t="s">
        <v>349</v>
      </c>
      <c r="B37" s="17" t="s">
        <v>331</v>
      </c>
      <c r="C37" s="18">
        <v>280</v>
      </c>
      <c r="D37" s="20">
        <v>358.2</v>
      </c>
      <c r="E37" s="53"/>
      <c r="F37" s="22"/>
    </row>
    <row r="38" spans="1:6" ht="33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7" hidden="1" customHeight="1" x14ac:dyDescent="0.3">
      <c r="A43" s="16" t="s">
        <v>168</v>
      </c>
      <c r="B43" s="17" t="s">
        <v>36</v>
      </c>
      <c r="C43" s="18">
        <v>0</v>
      </c>
      <c r="D43" s="24"/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391.6</v>
      </c>
      <c r="E45" s="53">
        <f>D45/C45*100</f>
        <v>87.022222222222226</v>
      </c>
      <c r="F45" s="22"/>
    </row>
    <row r="46" spans="1:6" ht="22.5" customHeight="1" x14ac:dyDescent="0.3">
      <c r="A46" s="16" t="s">
        <v>228</v>
      </c>
      <c r="B46" s="17" t="s">
        <v>334</v>
      </c>
      <c r="C46" s="18"/>
      <c r="D46" s="24">
        <v>219.8</v>
      </c>
      <c r="E46" s="53">
        <v>0</v>
      </c>
      <c r="F46" s="22"/>
    </row>
    <row r="47" spans="1:6" x14ac:dyDescent="0.3">
      <c r="A47" s="27" t="s">
        <v>37</v>
      </c>
      <c r="B47" s="28"/>
      <c r="C47" s="55">
        <f>C14+C4</f>
        <v>217380.20000000004</v>
      </c>
      <c r="D47" s="55">
        <f>D14+D4</f>
        <v>172824.90000000002</v>
      </c>
      <c r="E47" s="53">
        <f t="shared" ref="E47:E65" si="4">D47/C47*100</f>
        <v>79.503515039548205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115133.9</v>
      </c>
      <c r="D48" s="18">
        <v>113471.2</v>
      </c>
      <c r="E48" s="53">
        <f t="shared" si="4"/>
        <v>98.55585539966944</v>
      </c>
      <c r="F48" s="19"/>
    </row>
    <row r="49" spans="1:6" x14ac:dyDescent="0.3">
      <c r="A49" s="16" t="s">
        <v>39</v>
      </c>
      <c r="B49" s="17" t="s">
        <v>172</v>
      </c>
      <c r="C49" s="18">
        <v>83282.7</v>
      </c>
      <c r="D49" s="18">
        <v>43411.8</v>
      </c>
      <c r="E49" s="53">
        <f t="shared" si="4"/>
        <v>52.125831655313767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19890.3</v>
      </c>
      <c r="D51" s="18">
        <v>9328.9</v>
      </c>
      <c r="E51" s="53">
        <f t="shared" si="4"/>
        <v>46.901756132386133</v>
      </c>
      <c r="F51" s="19"/>
    </row>
    <row r="52" spans="1:6" ht="37.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750.8</v>
      </c>
      <c r="D56" s="23">
        <v>750.8</v>
      </c>
      <c r="E56" s="53">
        <f t="shared" si="4"/>
        <v>100</v>
      </c>
      <c r="F56" s="19"/>
    </row>
    <row r="57" spans="1:6" x14ac:dyDescent="0.3">
      <c r="A57" s="16" t="s">
        <v>137</v>
      </c>
      <c r="B57" s="17" t="s">
        <v>160</v>
      </c>
      <c r="C57" s="18">
        <v>136.69999999999999</v>
      </c>
      <c r="D57" s="23">
        <v>136.69999999999999</v>
      </c>
      <c r="E57" s="53">
        <f t="shared" si="4"/>
        <v>100</v>
      </c>
      <c r="F57" s="19"/>
    </row>
    <row r="58" spans="1:6" x14ac:dyDescent="0.3">
      <c r="A58" s="16" t="s">
        <v>217</v>
      </c>
      <c r="B58" s="17" t="s">
        <v>222</v>
      </c>
      <c r="C58" s="18">
        <v>152610.29999999999</v>
      </c>
      <c r="D58" s="23">
        <v>144722.9</v>
      </c>
      <c r="E58" s="53">
        <f t="shared" si="4"/>
        <v>94.8316725673169</v>
      </c>
      <c r="F58" s="19"/>
    </row>
    <row r="59" spans="1:6" x14ac:dyDescent="0.3">
      <c r="A59" s="16" t="s">
        <v>40</v>
      </c>
      <c r="B59" s="17" t="s">
        <v>159</v>
      </c>
      <c r="C59" s="18">
        <v>225364.3</v>
      </c>
      <c r="D59" s="23">
        <v>199797.4</v>
      </c>
      <c r="E59" s="53">
        <f t="shared" ref="E59" si="6">D59/C59*100</f>
        <v>88.655301660467074</v>
      </c>
      <c r="F59" s="19"/>
    </row>
    <row r="60" spans="1:6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249629.1</v>
      </c>
      <c r="D61" s="18">
        <v>214333.6</v>
      </c>
      <c r="E61" s="53">
        <f t="shared" si="4"/>
        <v>85.860823117176636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7.9</v>
      </c>
      <c r="D62" s="23">
        <v>7.9</v>
      </c>
      <c r="E62" s="53">
        <f t="shared" si="4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889709.4</v>
      </c>
      <c r="D64" s="18">
        <v>708874.8</v>
      </c>
      <c r="E64" s="53">
        <f t="shared" si="4"/>
        <v>79.674869120186884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11083.4</v>
      </c>
      <c r="D65" s="18">
        <v>9088.5</v>
      </c>
      <c r="E65" s="53">
        <f t="shared" si="4"/>
        <v>82.001010520237472</v>
      </c>
      <c r="F65" s="19"/>
    </row>
    <row r="66" spans="1:6" ht="38.25" customHeight="1" x14ac:dyDescent="0.3">
      <c r="A66" s="33" t="s">
        <v>332</v>
      </c>
      <c r="B66" s="17" t="s">
        <v>333</v>
      </c>
      <c r="C66" s="23">
        <v>5043.5</v>
      </c>
      <c r="D66" s="18">
        <v>3613.4</v>
      </c>
      <c r="E66" s="53">
        <f t="shared" ref="E66:E68" si="8">D66/C66*100</f>
        <v>71.644691186675928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31963.7</v>
      </c>
      <c r="D67" s="18">
        <v>24018.799999999999</v>
      </c>
      <c r="E67" s="53">
        <f t="shared" si="8"/>
        <v>75.143991465318464</v>
      </c>
      <c r="F67" s="19"/>
    </row>
    <row r="68" spans="1:6" ht="38.25" hidden="1" customHeight="1" x14ac:dyDescent="0.3">
      <c r="A68" s="33" t="s">
        <v>142</v>
      </c>
      <c r="B68" s="17" t="s">
        <v>175</v>
      </c>
      <c r="C68" s="23"/>
      <c r="D68" s="18"/>
      <c r="E68" s="53" t="e">
        <f t="shared" si="8"/>
        <v>#DIV/0!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1784605.9999999998</v>
      </c>
      <c r="D69" s="54">
        <f>SUM(D48:D68)</f>
        <v>1471556.7</v>
      </c>
      <c r="E69" s="53">
        <f>D69/C69*100</f>
        <v>82.458352151679421</v>
      </c>
      <c r="F69" s="35"/>
    </row>
    <row r="70" spans="1:6" ht="25.5" customHeight="1" x14ac:dyDescent="0.3">
      <c r="A70" s="80" t="s">
        <v>348</v>
      </c>
      <c r="B70" s="17" t="s">
        <v>347</v>
      </c>
      <c r="C70" s="23">
        <v>29</v>
      </c>
      <c r="D70" s="23">
        <v>29</v>
      </c>
      <c r="E70" s="53">
        <v>0</v>
      </c>
      <c r="F70" s="35"/>
    </row>
    <row r="71" spans="1:6" ht="25.5" customHeight="1" x14ac:dyDescent="0.3">
      <c r="A71" s="80" t="s">
        <v>336</v>
      </c>
      <c r="B71" s="17" t="s">
        <v>166</v>
      </c>
      <c r="C71" s="23">
        <v>1170.5</v>
      </c>
      <c r="D71" s="23">
        <v>7372.5</v>
      </c>
      <c r="E71" s="53">
        <v>0</v>
      </c>
      <c r="F71" s="35"/>
    </row>
    <row r="72" spans="1:6" ht="57" hidden="1" customHeight="1" x14ac:dyDescent="0.3">
      <c r="A72" s="80" t="s">
        <v>337</v>
      </c>
      <c r="B72" s="34" t="s">
        <v>338</v>
      </c>
      <c r="C72" s="23"/>
      <c r="D72" s="23"/>
      <c r="E72" s="53" t="e">
        <f t="shared" ref="E72" si="9">D72/C72*100</f>
        <v>#DIV/0!</v>
      </c>
      <c r="F72" s="35"/>
    </row>
    <row r="73" spans="1:6" ht="37.5" x14ac:dyDescent="0.3">
      <c r="A73" s="36" t="s">
        <v>49</v>
      </c>
      <c r="B73" s="34" t="s">
        <v>162</v>
      </c>
      <c r="C73" s="23">
        <v>0</v>
      </c>
      <c r="D73" s="18">
        <v>-17.8</v>
      </c>
      <c r="E73" s="53">
        <v>0</v>
      </c>
      <c r="F73" s="35"/>
    </row>
    <row r="74" spans="1:6" x14ac:dyDescent="0.3">
      <c r="A74" s="27" t="s">
        <v>50</v>
      </c>
      <c r="B74" s="34"/>
      <c r="C74" s="52">
        <f>C47+C69+C70+C71+C73</f>
        <v>2003185.6999999997</v>
      </c>
      <c r="D74" s="52">
        <f>D47+D69+D70+D71+D72+D73</f>
        <v>1651765.3</v>
      </c>
      <c r="E74" s="53">
        <f>D74/C74*100</f>
        <v>82.456923489419893</v>
      </c>
      <c r="F74" s="35"/>
    </row>
    <row r="75" spans="1:6" ht="42.7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138366.5</v>
      </c>
      <c r="D76" s="40">
        <f>SUM(D77:D84)</f>
        <v>111120.5</v>
      </c>
      <c r="E76" s="43">
        <f>IF(C76=0," ",D76/C76*100)</f>
        <v>80.308817524473056</v>
      </c>
    </row>
    <row r="77" spans="1:6" ht="28.5" customHeight="1" x14ac:dyDescent="0.25">
      <c r="A77" s="44" t="s">
        <v>186</v>
      </c>
      <c r="B77" s="42" t="s">
        <v>83</v>
      </c>
      <c r="C77" s="45">
        <v>4347.5</v>
      </c>
      <c r="D77" s="45">
        <v>3749.7</v>
      </c>
      <c r="E77" s="46">
        <f>IF(C77=0," ",D77/C77*100)</f>
        <v>86.24956871765383</v>
      </c>
    </row>
    <row r="78" spans="1:6" ht="22.5" customHeight="1" x14ac:dyDescent="0.25">
      <c r="A78" s="44" t="s">
        <v>187</v>
      </c>
      <c r="B78" s="42" t="s">
        <v>84</v>
      </c>
      <c r="C78" s="45">
        <v>6756.5</v>
      </c>
      <c r="D78" s="45">
        <v>5447.3</v>
      </c>
      <c r="E78" s="46">
        <f>IF(C78=0," ",D78/C78*100)</f>
        <v>80.623103677939767</v>
      </c>
    </row>
    <row r="79" spans="1:6" ht="37.5" x14ac:dyDescent="0.25">
      <c r="A79" s="44" t="s">
        <v>188</v>
      </c>
      <c r="B79" s="42" t="s">
        <v>85</v>
      </c>
      <c r="C79" s="45">
        <v>73197.8</v>
      </c>
      <c r="D79" s="47">
        <v>62220</v>
      </c>
      <c r="E79" s="46">
        <f>IF(C79=0," ",D79/C79*100)</f>
        <v>85.002554721589988</v>
      </c>
    </row>
    <row r="80" spans="1:6" x14ac:dyDescent="0.25">
      <c r="A80" s="44" t="s">
        <v>52</v>
      </c>
      <c r="B80" s="42" t="s">
        <v>86</v>
      </c>
      <c r="C80" s="45">
        <v>7.9</v>
      </c>
      <c r="D80" s="45">
        <v>3</v>
      </c>
      <c r="E80" s="46">
        <f>IF(C80=0," ",D80/C80*100)</f>
        <v>37.974683544303794</v>
      </c>
    </row>
    <row r="81" spans="1:5" x14ac:dyDescent="0.25">
      <c r="A81" s="44" t="s">
        <v>189</v>
      </c>
      <c r="B81" s="42" t="s">
        <v>87</v>
      </c>
      <c r="C81" s="45">
        <v>32146.3</v>
      </c>
      <c r="D81" s="45">
        <v>24140.799999999999</v>
      </c>
      <c r="E81" s="46">
        <f t="shared" ref="E81:E121" si="10">IF(C81=0," ",D81/C81*100)</f>
        <v>75.09666742362262</v>
      </c>
    </row>
    <row r="82" spans="1:5" x14ac:dyDescent="0.25">
      <c r="A82" s="44" t="s">
        <v>53</v>
      </c>
      <c r="B82" s="42" t="s">
        <v>88</v>
      </c>
      <c r="C82" s="45">
        <v>1399.4</v>
      </c>
      <c r="D82" s="45">
        <v>1312.3</v>
      </c>
      <c r="E82" s="46">
        <f t="shared" si="10"/>
        <v>93.775903958839493</v>
      </c>
    </row>
    <row r="83" spans="1:5" x14ac:dyDescent="0.25">
      <c r="A83" s="44" t="s">
        <v>54</v>
      </c>
      <c r="B83" s="42" t="s">
        <v>89</v>
      </c>
      <c r="C83" s="45">
        <v>1000</v>
      </c>
      <c r="D83" s="45"/>
      <c r="E83" s="46">
        <f t="shared" si="10"/>
        <v>0</v>
      </c>
    </row>
    <row r="84" spans="1:5" x14ac:dyDescent="0.25">
      <c r="A84" s="44" t="s">
        <v>55</v>
      </c>
      <c r="B84" s="42" t="s">
        <v>90</v>
      </c>
      <c r="C84" s="45">
        <v>19511.099999999999</v>
      </c>
      <c r="D84" s="47">
        <v>14247.4</v>
      </c>
      <c r="E84" s="46">
        <f t="shared" si="10"/>
        <v>73.022023361061144</v>
      </c>
    </row>
    <row r="85" spans="1:5" x14ac:dyDescent="0.25">
      <c r="A85" s="41" t="s">
        <v>56</v>
      </c>
      <c r="B85" s="42" t="s">
        <v>91</v>
      </c>
      <c r="C85" s="40">
        <f>SUM(C86:C87)</f>
        <v>12141.6</v>
      </c>
      <c r="D85" s="40">
        <f>SUM(D86:D87)</f>
        <v>9081.4</v>
      </c>
      <c r="E85" s="43">
        <f t="shared" si="10"/>
        <v>74.795743559333189</v>
      </c>
    </row>
    <row r="86" spans="1:5" x14ac:dyDescent="0.25">
      <c r="A86" s="44" t="s">
        <v>215</v>
      </c>
      <c r="B86" s="42" t="s">
        <v>216</v>
      </c>
      <c r="C86" s="45">
        <v>12056.6</v>
      </c>
      <c r="D86" s="45">
        <v>9040.4</v>
      </c>
      <c r="E86" s="46">
        <f t="shared" si="10"/>
        <v>74.982996864787737</v>
      </c>
    </row>
    <row r="87" spans="1:5" x14ac:dyDescent="0.25">
      <c r="A87" s="44" t="s">
        <v>57</v>
      </c>
      <c r="B87" s="42" t="s">
        <v>92</v>
      </c>
      <c r="C87" s="45">
        <v>85</v>
      </c>
      <c r="D87" s="45">
        <v>41</v>
      </c>
      <c r="E87" s="46">
        <f t="shared" si="10"/>
        <v>48.235294117647058</v>
      </c>
    </row>
    <row r="88" spans="1:5" x14ac:dyDescent="0.25">
      <c r="A88" s="41" t="s">
        <v>58</v>
      </c>
      <c r="B88" s="42" t="s">
        <v>93</v>
      </c>
      <c r="C88" s="40">
        <f>C91+C89+C92+C90</f>
        <v>1971.9</v>
      </c>
      <c r="D88" s="40">
        <f>D91+D89+D92+D90</f>
        <v>1181.3</v>
      </c>
      <c r="E88" s="43">
        <f t="shared" si="10"/>
        <v>59.90668898017141</v>
      </c>
    </row>
    <row r="89" spans="1:5" x14ac:dyDescent="0.25">
      <c r="A89" s="44" t="s">
        <v>59</v>
      </c>
      <c r="B89" s="42" t="s">
        <v>94</v>
      </c>
      <c r="C89" s="45">
        <v>33.5</v>
      </c>
      <c r="D89" s="47">
        <v>17</v>
      </c>
      <c r="E89" s="46">
        <f t="shared" si="10"/>
        <v>50.746268656716417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1861.2</v>
      </c>
      <c r="D91" s="47">
        <v>1125.2</v>
      </c>
      <c r="E91" s="46">
        <f t="shared" si="10"/>
        <v>60.45562003008812</v>
      </c>
    </row>
    <row r="92" spans="1:5" x14ac:dyDescent="0.25">
      <c r="A92" s="44" t="s">
        <v>61</v>
      </c>
      <c r="B92" s="42" t="s">
        <v>96</v>
      </c>
      <c r="C92" s="45">
        <v>77.2</v>
      </c>
      <c r="D92" s="47">
        <v>39.1</v>
      </c>
      <c r="E92" s="46">
        <f t="shared" si="10"/>
        <v>50.647668393782382</v>
      </c>
    </row>
    <row r="93" spans="1:5" x14ac:dyDescent="0.25">
      <c r="A93" s="41" t="s">
        <v>62</v>
      </c>
      <c r="B93" s="42" t="s">
        <v>97</v>
      </c>
      <c r="C93" s="40">
        <f>C94+C95+C96</f>
        <v>23864.2</v>
      </c>
      <c r="D93" s="40">
        <f>D94+D95+D96</f>
        <v>16523.2</v>
      </c>
      <c r="E93" s="43">
        <f t="shared" si="10"/>
        <v>69.23844084444481</v>
      </c>
    </row>
    <row r="94" spans="1:5" hidden="1" x14ac:dyDescent="0.25">
      <c r="A94" s="44" t="s">
        <v>63</v>
      </c>
      <c r="B94" s="42" t="s">
        <v>98</v>
      </c>
      <c r="C94" s="45"/>
      <c r="D94" s="47"/>
      <c r="E94" s="46" t="str">
        <f t="shared" si="10"/>
        <v xml:space="preserve"> 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10"/>
        <v xml:space="preserve"> </v>
      </c>
    </row>
    <row r="96" spans="1:5" x14ac:dyDescent="0.25">
      <c r="A96" s="44" t="s">
        <v>140</v>
      </c>
      <c r="B96" s="42" t="s">
        <v>141</v>
      </c>
      <c r="C96" s="45">
        <v>23864.2</v>
      </c>
      <c r="D96" s="47">
        <v>16523.2</v>
      </c>
      <c r="E96" s="46">
        <f t="shared" si="10"/>
        <v>69.23844084444481</v>
      </c>
    </row>
    <row r="97" spans="1:5" x14ac:dyDescent="0.25">
      <c r="A97" s="41" t="s">
        <v>200</v>
      </c>
      <c r="B97" s="42" t="s">
        <v>202</v>
      </c>
      <c r="C97" s="40">
        <f>C98</f>
        <v>35353.5</v>
      </c>
      <c r="D97" s="40">
        <f>D98</f>
        <v>35269</v>
      </c>
      <c r="E97" s="46">
        <f t="shared" si="10"/>
        <v>99.760985475271184</v>
      </c>
    </row>
    <row r="98" spans="1:5" x14ac:dyDescent="0.25">
      <c r="A98" s="44" t="s">
        <v>201</v>
      </c>
      <c r="B98" s="42" t="s">
        <v>203</v>
      </c>
      <c r="C98" s="45">
        <v>35353.5</v>
      </c>
      <c r="D98" s="47">
        <v>35269</v>
      </c>
      <c r="E98" s="46">
        <f t="shared" si="10"/>
        <v>99.760985475271184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1449699.6</v>
      </c>
      <c r="D99" s="40">
        <f>D100+D101+D102+D104+D105+D103</f>
        <v>1168695.2999999998</v>
      </c>
      <c r="E99" s="43">
        <f t="shared" si="10"/>
        <v>80.616377351556125</v>
      </c>
    </row>
    <row r="100" spans="1:5" x14ac:dyDescent="0.25">
      <c r="A100" s="44" t="s">
        <v>66</v>
      </c>
      <c r="B100" s="42" t="s">
        <v>101</v>
      </c>
      <c r="C100" s="45">
        <v>382809.5</v>
      </c>
      <c r="D100" s="47">
        <v>323345.09999999998</v>
      </c>
      <c r="E100" s="46">
        <f t="shared" si="10"/>
        <v>84.466320715656224</v>
      </c>
    </row>
    <row r="101" spans="1:5" x14ac:dyDescent="0.25">
      <c r="A101" s="44" t="s">
        <v>67</v>
      </c>
      <c r="B101" s="42" t="s">
        <v>102</v>
      </c>
      <c r="C101" s="45">
        <v>924228.3</v>
      </c>
      <c r="D101" s="47">
        <v>737869.1</v>
      </c>
      <c r="E101" s="46">
        <f t="shared" si="10"/>
        <v>79.836237431812023</v>
      </c>
    </row>
    <row r="102" spans="1:5" x14ac:dyDescent="0.25">
      <c r="A102" s="44" t="s">
        <v>181</v>
      </c>
      <c r="B102" s="42" t="s">
        <v>103</v>
      </c>
      <c r="C102" s="45">
        <v>67255.199999999997</v>
      </c>
      <c r="D102" s="47">
        <v>49082.400000000001</v>
      </c>
      <c r="E102" s="46">
        <f t="shared" si="10"/>
        <v>72.979338400599516</v>
      </c>
    </row>
    <row r="103" spans="1:5" x14ac:dyDescent="0.25">
      <c r="A103" s="44" t="s">
        <v>182</v>
      </c>
      <c r="B103" s="42" t="s">
        <v>145</v>
      </c>
      <c r="C103" s="45">
        <v>30</v>
      </c>
      <c r="D103" s="47">
        <v>0</v>
      </c>
      <c r="E103" s="46">
        <f t="shared" si="10"/>
        <v>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>
        <v>211.9</v>
      </c>
      <c r="E104" s="46">
        <f t="shared" si="10"/>
        <v>99.952830188679243</v>
      </c>
    </row>
    <row r="105" spans="1:5" x14ac:dyDescent="0.25">
      <c r="A105" s="44" t="s">
        <v>68</v>
      </c>
      <c r="B105" s="42" t="s">
        <v>105</v>
      </c>
      <c r="C105" s="47">
        <v>75164.600000000006</v>
      </c>
      <c r="D105" s="47">
        <v>58186.8</v>
      </c>
      <c r="E105" s="46">
        <f t="shared" si="10"/>
        <v>77.412505354914401</v>
      </c>
    </row>
    <row r="106" spans="1:5" x14ac:dyDescent="0.25">
      <c r="A106" s="41" t="s">
        <v>184</v>
      </c>
      <c r="B106" s="42" t="s">
        <v>106</v>
      </c>
      <c r="C106" s="40">
        <f>C107+C108</f>
        <v>72264.299999999988</v>
      </c>
      <c r="D106" s="40">
        <f>D107+D108</f>
        <v>53647</v>
      </c>
      <c r="E106" s="43">
        <f t="shared" si="10"/>
        <v>74.237209797922361</v>
      </c>
    </row>
    <row r="107" spans="1:5" x14ac:dyDescent="0.25">
      <c r="A107" s="44" t="s">
        <v>69</v>
      </c>
      <c r="B107" s="42" t="s">
        <v>107</v>
      </c>
      <c r="C107" s="45">
        <v>47928.2</v>
      </c>
      <c r="D107" s="45">
        <v>35346</v>
      </c>
      <c r="E107" s="46">
        <f t="shared" si="10"/>
        <v>73.747814439098491</v>
      </c>
    </row>
    <row r="108" spans="1:5" x14ac:dyDescent="0.25">
      <c r="A108" s="44" t="s">
        <v>185</v>
      </c>
      <c r="B108" s="42" t="s">
        <v>108</v>
      </c>
      <c r="C108" s="45">
        <v>24336.1</v>
      </c>
      <c r="D108" s="45">
        <v>18301</v>
      </c>
      <c r="E108" s="46">
        <f t="shared" si="10"/>
        <v>75.20103878600105</v>
      </c>
    </row>
    <row r="109" spans="1:5" x14ac:dyDescent="0.25">
      <c r="A109" s="41" t="s">
        <v>70</v>
      </c>
      <c r="B109" s="42" t="s">
        <v>109</v>
      </c>
      <c r="C109" s="40">
        <f>C110+C111+C113+C112</f>
        <v>28163.4</v>
      </c>
      <c r="D109" s="40">
        <f>D110+D111+D113+D112</f>
        <v>18377.400000000001</v>
      </c>
      <c r="E109" s="43">
        <f t="shared" si="10"/>
        <v>65.252774878033193</v>
      </c>
    </row>
    <row r="110" spans="1:5" x14ac:dyDescent="0.25">
      <c r="A110" s="44" t="s">
        <v>71</v>
      </c>
      <c r="B110" s="42" t="s">
        <v>110</v>
      </c>
      <c r="C110" s="45">
        <v>9145</v>
      </c>
      <c r="D110" s="45">
        <v>7623.6</v>
      </c>
      <c r="E110" s="46">
        <f t="shared" si="10"/>
        <v>83.363586659376708</v>
      </c>
    </row>
    <row r="111" spans="1:5" x14ac:dyDescent="0.25">
      <c r="A111" s="44" t="s">
        <v>72</v>
      </c>
      <c r="B111" s="42" t="s">
        <v>111</v>
      </c>
      <c r="C111" s="45">
        <v>2023.1</v>
      </c>
      <c r="D111" s="47">
        <v>1559.7</v>
      </c>
      <c r="E111" s="46">
        <f t="shared" si="10"/>
        <v>77.094557856754491</v>
      </c>
    </row>
    <row r="112" spans="1:5" x14ac:dyDescent="0.25">
      <c r="A112" s="44" t="s">
        <v>73</v>
      </c>
      <c r="B112" s="42" t="s">
        <v>112</v>
      </c>
      <c r="C112" s="45">
        <v>14270.3</v>
      </c>
      <c r="D112" s="45">
        <v>7227.2</v>
      </c>
      <c r="E112" s="46">
        <f t="shared" si="10"/>
        <v>50.645046004639006</v>
      </c>
    </row>
    <row r="113" spans="1:5" x14ac:dyDescent="0.25">
      <c r="A113" s="44" t="s">
        <v>74</v>
      </c>
      <c r="B113" s="42" t="s">
        <v>113</v>
      </c>
      <c r="C113" s="45">
        <v>2725</v>
      </c>
      <c r="D113" s="45">
        <v>1966.9</v>
      </c>
      <c r="E113" s="46">
        <f t="shared" si="10"/>
        <v>72.17981651376148</v>
      </c>
    </row>
    <row r="114" spans="1:5" x14ac:dyDescent="0.25">
      <c r="A114" s="41" t="s">
        <v>75</v>
      </c>
      <c r="B114" s="42" t="s">
        <v>114</v>
      </c>
      <c r="C114" s="40">
        <f>C115</f>
        <v>6233.7</v>
      </c>
      <c r="D114" s="40">
        <f>D115</f>
        <v>6233.7</v>
      </c>
      <c r="E114" s="43">
        <f t="shared" si="10"/>
        <v>100</v>
      </c>
    </row>
    <row r="115" spans="1:5" x14ac:dyDescent="0.25">
      <c r="A115" s="44" t="s">
        <v>76</v>
      </c>
      <c r="B115" s="42" t="s">
        <v>115</v>
      </c>
      <c r="C115" s="45">
        <v>6233.7</v>
      </c>
      <c r="D115" s="45">
        <v>6233.7</v>
      </c>
      <c r="E115" s="46">
        <f t="shared" si="10"/>
        <v>100</v>
      </c>
    </row>
    <row r="116" spans="1:5" hidden="1" x14ac:dyDescent="0.25">
      <c r="A116" s="41" t="s">
        <v>77</v>
      </c>
      <c r="B116" s="42" t="s">
        <v>116</v>
      </c>
      <c r="C116" s="40">
        <f>C117</f>
        <v>0</v>
      </c>
      <c r="D116" s="40">
        <f>D117</f>
        <v>0</v>
      </c>
      <c r="E116" s="43" t="str">
        <f t="shared" si="10"/>
        <v xml:space="preserve"> </v>
      </c>
    </row>
    <row r="117" spans="1:5" hidden="1" x14ac:dyDescent="0.25">
      <c r="A117" s="44" t="s">
        <v>78</v>
      </c>
      <c r="B117" s="42" t="s">
        <v>117</v>
      </c>
      <c r="C117" s="45">
        <v>0</v>
      </c>
      <c r="D117" s="45">
        <v>0</v>
      </c>
      <c r="E117" s="46" t="str">
        <f t="shared" si="10"/>
        <v xml:space="preserve"> </v>
      </c>
    </row>
    <row r="118" spans="1:5" x14ac:dyDescent="0.25">
      <c r="A118" s="41" t="s">
        <v>179</v>
      </c>
      <c r="B118" s="42" t="s">
        <v>118</v>
      </c>
      <c r="C118" s="40">
        <f>C119+C120</f>
        <v>250686.6</v>
      </c>
      <c r="D118" s="40">
        <f>D119+D120</f>
        <v>221453.2</v>
      </c>
      <c r="E118" s="43">
        <f t="shared" si="10"/>
        <v>88.338666685814076</v>
      </c>
    </row>
    <row r="119" spans="1:5" x14ac:dyDescent="0.25">
      <c r="A119" s="44" t="s">
        <v>180</v>
      </c>
      <c r="B119" s="42" t="s">
        <v>119</v>
      </c>
      <c r="C119" s="45">
        <v>238730.4</v>
      </c>
      <c r="D119" s="45">
        <v>210363.7</v>
      </c>
      <c r="E119" s="46">
        <f t="shared" si="10"/>
        <v>88.117684216170204</v>
      </c>
    </row>
    <row r="120" spans="1:5" x14ac:dyDescent="0.25">
      <c r="A120" s="44" t="s">
        <v>79</v>
      </c>
      <c r="B120" s="42" t="s">
        <v>120</v>
      </c>
      <c r="C120" s="45">
        <v>11956.2</v>
      </c>
      <c r="D120" s="45">
        <v>11089.5</v>
      </c>
      <c r="E120" s="46">
        <f t="shared" si="10"/>
        <v>92.75104130074773</v>
      </c>
    </row>
    <row r="121" spans="1:5" x14ac:dyDescent="0.25">
      <c r="A121" s="39" t="s">
        <v>80</v>
      </c>
      <c r="B121" s="48" t="s">
        <v>121</v>
      </c>
      <c r="C121" s="40">
        <f>C76+C85+C88+C93+C99+C106+C109+C114+C118+C116+C97</f>
        <v>2018745.3</v>
      </c>
      <c r="D121" s="40">
        <f>D76+D85+D88+D93+D99+D106+D109+D114+D118+D116+D97</f>
        <v>1641581.9999999995</v>
      </c>
      <c r="E121" s="43">
        <f t="shared" si="10"/>
        <v>81.316944737902276</v>
      </c>
    </row>
    <row r="122" spans="1:5" x14ac:dyDescent="0.3">
      <c r="A122" s="49" t="s">
        <v>81</v>
      </c>
      <c r="B122" s="50"/>
      <c r="C122" s="51">
        <f>C74-C121</f>
        <v>-15559.600000000326</v>
      </c>
      <c r="D122" s="51">
        <f>D74-D121</f>
        <v>10183.300000000512</v>
      </c>
      <c r="E122" s="43"/>
    </row>
    <row r="125" spans="1:5" x14ac:dyDescent="0.3">
      <c r="A125" s="37" t="s">
        <v>138</v>
      </c>
      <c r="C125" s="56" t="s">
        <v>226</v>
      </c>
    </row>
    <row r="128" spans="1:5" x14ac:dyDescent="0.3">
      <c r="C128" s="6">
        <f>C74-C121</f>
        <v>-15559.600000000326</v>
      </c>
      <c r="D128" s="6">
        <f>D74-D121</f>
        <v>10183.300000000512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2023-11-14T02:06:06Z</cp:lastPrinted>
  <dcterms:created xsi:type="dcterms:W3CDTF">2018-02-13T00:40:04Z</dcterms:created>
  <dcterms:modified xsi:type="dcterms:W3CDTF">2023-11-14T02:06:20Z</dcterms:modified>
</cp:coreProperties>
</file>